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zmgzp\Desktop\Desktop\SM\"/>
    </mc:Choice>
  </mc:AlternateContent>
  <bookViews>
    <workbookView xWindow="0" yWindow="0" windowWidth="21570" windowHeight="8265" tabRatio="829"/>
  </bookViews>
  <sheets>
    <sheet name="CR by Specified Piston Dome CC" sheetId="1" r:id="rId1"/>
    <sheet name="CR by Measuring Piston Dome CC" sheetId="2" r:id="rId2"/>
    <sheet name="Piston Crevice Volume Worksheet" sheetId="3" r:id="rId3"/>
  </sheets>
  <definedNames>
    <definedName name="ModelYear">#REF!</definedName>
    <definedName name="overbore">#REF!</definedName>
    <definedName name="_xlnm.Print_Area" localSheetId="1">'CR by Measuring Piston Dome CC'!$B$1:$G$35</definedName>
    <definedName name="_xlnm.Print_Area" localSheetId="0">'CR by Specified Piston Dome CC'!$B$1:$G$35</definedName>
    <definedName name="_xlnm.Print_Area" localSheetId="2">'Piston Crevice Volume Worksheet'!$B$1:$G$33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21" i="2"/>
  <c r="F20" i="2"/>
  <c r="D32" i="2"/>
  <c r="D22" i="2"/>
  <c r="D19" i="2"/>
  <c r="F18" i="2"/>
  <c r="F17" i="2"/>
  <c r="D34" i="2" s="1"/>
  <c r="F16" i="2"/>
  <c r="F15" i="2"/>
  <c r="F18" i="3"/>
  <c r="F19" i="3"/>
  <c r="F20" i="3"/>
  <c r="F21" i="3"/>
  <c r="F17" i="3"/>
  <c r="D20" i="1"/>
  <c r="D19" i="1"/>
  <c r="D32" i="1"/>
  <c r="F21" i="1"/>
  <c r="F16" i="1"/>
  <c r="F17" i="1"/>
  <c r="F18" i="1"/>
  <c r="F15" i="1"/>
  <c r="D33" i="2" l="1"/>
  <c r="D35" i="2" s="1"/>
  <c r="D33" i="3"/>
  <c r="D31" i="3"/>
  <c r="D34" i="1"/>
  <c r="D31" i="1"/>
  <c r="D33" i="1"/>
  <c r="D31" i="2"/>
  <c r="D30" i="3"/>
  <c r="D32" i="3" l="1"/>
  <c r="D24" i="3" s="1"/>
  <c r="D35" i="1"/>
  <c r="D25" i="1" s="1"/>
  <c r="D25" i="2"/>
</calcChain>
</file>

<file path=xl/sharedStrings.xml><?xml version="1.0" encoding="utf-8"?>
<sst xmlns="http://schemas.openxmlformats.org/spreadsheetml/2006/main" count="179" uniqueCount="72">
  <si>
    <t>Bore Diameter</t>
  </si>
  <si>
    <t>Stroke</t>
  </si>
  <si>
    <t>cm</t>
  </si>
  <si>
    <t>Head Gasket Thickness</t>
  </si>
  <si>
    <t>Head Gasket Internal Diameter</t>
  </si>
  <si>
    <t>Measurements</t>
  </si>
  <si>
    <t>Combustion Chamber Volume</t>
  </si>
  <si>
    <t>English Units</t>
  </si>
  <si>
    <t>Metric Units</t>
  </si>
  <si>
    <t>in</t>
  </si>
  <si>
    <t>cm^3</t>
  </si>
  <si>
    <t>in^3</t>
  </si>
  <si>
    <t>#</t>
  </si>
  <si>
    <t>Piston Dome Volume</t>
  </si>
  <si>
    <t>Deck Height</t>
  </si>
  <si>
    <t>Calculations</t>
  </si>
  <si>
    <t>Compression Ratio:</t>
  </si>
  <si>
    <t>Value</t>
  </si>
  <si>
    <t>Unit</t>
  </si>
  <si>
    <t>V_swept</t>
  </si>
  <si>
    <t>V_chamber</t>
  </si>
  <si>
    <t>V_block</t>
  </si>
  <si>
    <t>V_gasket</t>
  </si>
  <si>
    <t>V_clear</t>
  </si>
  <si>
    <t>(Optional) Piston Crevice Volume</t>
  </si>
  <si>
    <t>Piston Crevice Volume:</t>
  </si>
  <si>
    <t>Piston Diameter at Top Land</t>
  </si>
  <si>
    <t>Distance to Top Ring</t>
  </si>
  <si>
    <t>Chamfer Height</t>
  </si>
  <si>
    <t>Chamfer Width</t>
  </si>
  <si>
    <t>Cylinder Bore Diameter</t>
  </si>
  <si>
    <t>A_chamfer</t>
  </si>
  <si>
    <t>cm^2</t>
  </si>
  <si>
    <t>A_rectangle</t>
  </si>
  <si>
    <t>A_crevice</t>
  </si>
  <si>
    <t>Volume Measurement of Block/Piston</t>
  </si>
  <si>
    <t>Piston Crevice Volume makes up only a small percentage of total clearance volume of the engine.  It is also can be difficult to obtain measurements without removing the piston from the engine.  Therefore, we recommend only including this measurement when there is concern that the engine being inspected will be over its compression ratio limit.</t>
  </si>
  <si>
    <t>Instructions:</t>
  </si>
  <si>
    <t>#1 Bore Diameter</t>
  </si>
  <si>
    <t>#2 Stroke</t>
  </si>
  <si>
    <t>#3 Head Gasket Thickness</t>
  </si>
  <si>
    <t>#4 Head Gasket Internal Diameter</t>
  </si>
  <si>
    <t>#5 Combustion Chamber Volume</t>
  </si>
  <si>
    <t>#6 Piston Dome Volume</t>
  </si>
  <si>
    <t>#7 Deck Height</t>
  </si>
  <si>
    <t xml:space="preserve">This accounts for the volume contained between the piston and the cylinder bore above the top ring.  You can use the worksheet entitled "Piston Crevice Volume Worksheet" to calculate this volume.  Pistons may need to be removed from the block in order to take proper measurements.  </t>
  </si>
  <si>
    <t>#0 General Notes</t>
  </si>
  <si>
    <t xml:space="preserve">Preferably use a dial bore gauge to take the measurement.  Alternatively, a telescoping gauge can be used, if used properly.   For either measurement method, you will also need an appropriate size outside micrometer.  </t>
  </si>
  <si>
    <t>Measure the thickness using a micrometer.  This measurement should be taken near the 'fire ring' location of the head gasket (area that most closely surrounds the cylinder bore).</t>
  </si>
  <si>
    <t>#6 Distance Piston was Lowered from TDC During CC</t>
  </si>
  <si>
    <t>#7 Volume Measurement of Block/Piston</t>
  </si>
  <si>
    <t>These instructions are not meant to fully describe all of the intricacies of the measurement process for CR calculation.  Experienced personnel will achieve the most accurate results.  A detailed uncertainty analysis for a typical engine showed that 95% of error in CR calculation is due to uncertainty in just a few measurements:  Chamber volume, Piston dome volume, Deck height, and Head gasket thickness.  Take care to ensure that these measurements are as accurate as possible.  Be sure to check the calibration of all measurement tools prior to beginning.</t>
  </si>
  <si>
    <t>This is measured using a long stroke dial indicator or with the depth gauge on a caliper.  In either case, ensure that the tool is positioned parallel to the axis of the cylinder.  Zero the tool at BDC, rotate the crank until the maximum measurement is found.</t>
  </si>
  <si>
    <t>Measure the ID of the head gasket using a caliper.  If the head gasket is of irregular shape, you will need to measure the volume using a CC method similar to that in step #5.  If this method is employed, add the cc value to measurement obtained and entered in step #5, then enter zero for the gasket ID.</t>
  </si>
  <si>
    <t>If no part of the piston protrudes from the deck surface, then the block/piston volume measurement should be taken with the piston located at TDC, and a value of zero is entered for this distance.  If part of the piston does protrude above the deck surface, move the piston down in the bore enough so that the lexan plate can sit flush on the deck surface.  Use a dial indicator on the top center of the piston as you are lowering it in the bore to determine how much distance from TDC it was lowered.  It is recommended to repeat this measurement after the volume measurement of step #7 is completed to ensure that the piston did not move during the process.  Enter this distance in measurement in the field for step #6.</t>
  </si>
  <si>
    <t xml:space="preserve">This measurement process will be similar to that used for the step #5.  With the piston in location per step #6, apply grease into the crevice between the piston and bore, wipe off excess.  Apply a thin layer of grease to the block deck around the cylinder, and place the lexan plate onto the deck.  Use the same procedure as in step #5 to dispense fluid into the block to measure it's volume.  </t>
  </si>
  <si>
    <t>Ensure the spark plug is tightened so it will not leak.  Apply grease between the valves and valve seat (if needed) so that fluid will not leak into the ports, wipe off excess.  Lightly grease the surface of the cylinder head around the edge of the combustion chamber.  Place the lexan plate used for CCing on the surface of the cylinder head and press down.  The layer of grease between the plate and head should be thin, 0.001" at most.  Fill a graduated burette with fluid and note the starting fluid level.  Dispense fluid into the combustion chamber through the hole in the lexan plate until no air bubbles are present under in the combustion chamber.  Record the ending fluid level.  The difference between starting and ending fluid levels is your combustion chamber volume that is entered into the calculator.  Allow the fluid to sit in the chamber for a minute or two after measuring, if any bubbles reappear, you have a leak and will need to re-seal and re-measure.</t>
  </si>
  <si>
    <t xml:space="preserve">This measurement is the distance from the deck of the block to the top machined edge around the circumference of the piston.  Enter positive values for cases when the top machined edge of the piston (not the dome) sits below the deck, and enter negative values for when the piston edge protrudes from the desk.  Due to piston wiggle within the bore, care must be taken to achieve an accurate deck height measurement.  Ideally this measurement is taken simultaneously on opposite sides of the piston using depth micrometers, and the two measurements are averaged.  Calipers can be used if no depth micrometers are available.  </t>
  </si>
  <si>
    <t>These instructions are not meant to fully describe all of the intricacies of the measurement process for CR calculation.  Experienced personnel will achieve the most accurate results.  A detailed uncertainty analysis for a typical engine showed that 95% of error in CR calculation is due to uncertainty in just a few measurements:  Chamber volume, Block/Piston volume, Piston lowered distance, and Head gasket thickness.  Take care to ensure that these measurements are as accurate as possible.  Be sure to check the calibration of all measurement tools prior to beginning.</t>
  </si>
  <si>
    <t>#8 Piston Crevice Volume</t>
  </si>
  <si>
    <r>
      <t xml:space="preserve">This accounts for the volume contained between the piston and the cylinder bore above the top ring. </t>
    </r>
    <r>
      <rPr>
        <b/>
        <sz val="11"/>
        <color theme="1"/>
        <rFont val="Calibri"/>
        <family val="2"/>
        <scheme val="minor"/>
      </rPr>
      <t xml:space="preserve"> </t>
    </r>
    <r>
      <rPr>
        <sz val="11"/>
        <color theme="1"/>
        <rFont val="Calibri"/>
        <family val="2"/>
        <scheme val="minor"/>
      </rPr>
      <t xml:space="preserve">It may already be included in the specified piston dome volume!  You can use the worksheet entitled "Piston Crevice Volume Worksheet" to calculate this volume.  Pistons may need to be removed from the block in order to take proper measurements.  </t>
    </r>
  </si>
  <si>
    <t>This value needs to be obtained from a reliable source.  You should also know whether or not the specified value includes the piston top land crevice volume or not.  If it does include top land crevice volume, enter zero for #8.  If not, then you have the option of using the piston crevice volume worksheet and entering a value for it.  Enter a positive value for pistons with protruding volume.</t>
  </si>
  <si>
    <t>Effective Circumference</t>
  </si>
  <si>
    <t>Driver Name</t>
  </si>
  <si>
    <t>Competition Class</t>
  </si>
  <si>
    <t>Car Make and Model</t>
  </si>
  <si>
    <t>Car Number</t>
  </si>
  <si>
    <t>Date</t>
  </si>
  <si>
    <t>Cylinder Number Inspected</t>
  </si>
  <si>
    <t>Tech Inpector Name</t>
  </si>
  <si>
    <t>This calculator was created for the SCCA by Jason Kohler, January 2016.  Revision 2016/05/05</t>
  </si>
  <si>
    <t>Distance Piston Lowered from TDC During CC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</si>
</sst>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sz val="11"/>
      <color theme="0" tint="-0.34998626667073579"/>
      <name val="Calibri"/>
      <family val="2"/>
      <scheme val="minor"/>
    </font>
    <font>
      <i/>
      <sz val="11"/>
      <color theme="0" tint="-0.34998626667073579"/>
      <name val="Calibri"/>
      <family val="2"/>
      <scheme val="minor"/>
    </font>
    <font>
      <b/>
      <sz val="11"/>
      <color rgb="FFC00000"/>
      <name val="Calibri"/>
      <family val="2"/>
      <scheme val="minor"/>
    </font>
    <font>
      <b/>
      <sz val="11"/>
      <color theme="0" tint="-0.34998626667073579"/>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ECECEC"/>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5" borderId="2" xfId="0" applyFont="1" applyFill="1" applyBorder="1" applyAlignment="1">
      <alignment horizontal="right"/>
    </xf>
    <xf numFmtId="0" fontId="5" fillId="5" borderId="3" xfId="0" applyFont="1" applyFill="1" applyBorder="1"/>
    <xf numFmtId="2" fontId="2" fillId="5" borderId="1" xfId="0" applyNumberFormat="1" applyFont="1" applyFill="1" applyBorder="1" applyAlignment="1">
      <alignment horizontal="center"/>
    </xf>
    <xf numFmtId="0" fontId="6" fillId="0" borderId="0" xfId="0" applyFont="1"/>
    <xf numFmtId="0" fontId="7" fillId="0" borderId="0" xfId="0" applyFont="1"/>
    <xf numFmtId="2" fontId="6" fillId="0" borderId="0" xfId="0" applyNumberFormat="1" applyFont="1"/>
    <xf numFmtId="0" fontId="4" fillId="0" borderId="7" xfId="0" applyFont="1" applyBorder="1"/>
    <xf numFmtId="0" fontId="4" fillId="0" borderId="9" xfId="0" applyFont="1" applyBorder="1"/>
    <xf numFmtId="0" fontId="4" fillId="0" borderId="11" xfId="0" applyFont="1" applyBorder="1"/>
    <xf numFmtId="0" fontId="2" fillId="3" borderId="2" xfId="0" applyFont="1" applyFill="1" applyBorder="1" applyAlignment="1">
      <alignment horizontal="center"/>
    </xf>
    <xf numFmtId="0" fontId="4" fillId="4" borderId="7" xfId="0" applyFont="1" applyFill="1" applyBorder="1"/>
    <xf numFmtId="0" fontId="4" fillId="4" borderId="9" xfId="0" applyFont="1" applyFill="1" applyBorder="1"/>
    <xf numFmtId="2" fontId="0" fillId="4" borderId="8" xfId="0" applyNumberFormat="1" applyFill="1" applyBorder="1"/>
    <xf numFmtId="2" fontId="0" fillId="4" borderId="10" xfId="0" applyNumberFormat="1" applyFill="1" applyBorder="1"/>
    <xf numFmtId="0" fontId="4" fillId="4" borderId="11" xfId="0" applyFont="1" applyFill="1" applyBorder="1"/>
    <xf numFmtId="164" fontId="0" fillId="0" borderId="6" xfId="0" applyNumberFormat="1" applyBorder="1"/>
    <xf numFmtId="164" fontId="0" fillId="0" borderId="8" xfId="0" applyNumberFormat="1" applyBorder="1"/>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2" fillId="3" borderId="1" xfId="0" applyFont="1" applyFill="1" applyBorder="1" applyAlignment="1">
      <alignment horizontal="center"/>
    </xf>
    <xf numFmtId="0" fontId="1" fillId="0" borderId="16" xfId="0" applyFont="1" applyBorder="1" applyAlignment="1">
      <alignment horizontal="right"/>
    </xf>
    <xf numFmtId="0" fontId="1" fillId="0" borderId="17" xfId="0" applyFont="1" applyBorder="1" applyAlignment="1">
      <alignment horizontal="right"/>
    </xf>
    <xf numFmtId="0" fontId="1" fillId="0" borderId="18" xfId="0" applyFont="1" applyBorder="1" applyAlignment="1">
      <alignment horizontal="right"/>
    </xf>
    <xf numFmtId="0" fontId="0" fillId="0" borderId="0" xfId="0" applyAlignment="1"/>
    <xf numFmtId="0" fontId="2" fillId="7" borderId="19" xfId="0" applyFont="1" applyFill="1" applyBorder="1" applyAlignment="1"/>
    <xf numFmtId="0" fontId="0" fillId="7" borderId="20" xfId="0" applyFill="1" applyBorder="1" applyAlignment="1"/>
    <xf numFmtId="0" fontId="8" fillId="7" borderId="16" xfId="0" applyFont="1" applyFill="1" applyBorder="1" applyAlignment="1"/>
    <xf numFmtId="0" fontId="0" fillId="7" borderId="20" xfId="0" applyFill="1" applyBorder="1" applyAlignment="1">
      <alignment vertical="top" wrapText="1"/>
    </xf>
    <xf numFmtId="0" fontId="9" fillId="0" borderId="4" xfId="0" applyFont="1" applyBorder="1"/>
    <xf numFmtId="2" fontId="0" fillId="4" borderId="24" xfId="0" applyNumberFormat="1" applyFill="1" applyBorder="1"/>
    <xf numFmtId="2" fontId="0" fillId="4" borderId="25" xfId="0" applyNumberFormat="1" applyFill="1" applyBorder="1"/>
    <xf numFmtId="0" fontId="4" fillId="4" borderId="12" xfId="0" applyFont="1" applyFill="1" applyBorder="1"/>
    <xf numFmtId="0" fontId="4" fillId="4" borderId="26" xfId="0" applyFont="1" applyFill="1" applyBorder="1"/>
    <xf numFmtId="0" fontId="4" fillId="4" borderId="27" xfId="0" applyFont="1" applyFill="1" applyBorder="1"/>
    <xf numFmtId="164" fontId="0" fillId="0" borderId="28" xfId="0" applyNumberFormat="1" applyBorder="1"/>
    <xf numFmtId="0" fontId="0" fillId="0" borderId="0" xfId="0" applyBorder="1" applyAlignment="1"/>
    <xf numFmtId="0" fontId="0" fillId="0" borderId="0" xfId="0" applyBorder="1"/>
    <xf numFmtId="164" fontId="0" fillId="2" borderId="23" xfId="0" applyNumberFormat="1" applyFill="1" applyBorder="1" applyProtection="1">
      <protection locked="0"/>
    </xf>
    <xf numFmtId="164" fontId="0" fillId="2" borderId="24" xfId="0" applyNumberFormat="1" applyFill="1" applyBorder="1" applyProtection="1">
      <protection locked="0"/>
    </xf>
    <xf numFmtId="2" fontId="0" fillId="2" borderId="8" xfId="0" applyNumberFormat="1" applyFill="1" applyBorder="1" applyProtection="1">
      <protection locked="0"/>
    </xf>
    <xf numFmtId="2" fontId="0" fillId="2" borderId="10" xfId="0" applyNumberFormat="1" applyFill="1" applyBorder="1" applyProtection="1">
      <protection locked="0"/>
    </xf>
    <xf numFmtId="164" fontId="0" fillId="2" borderId="6" xfId="0" applyNumberFormat="1" applyFill="1" applyBorder="1" applyProtection="1">
      <protection locked="0"/>
    </xf>
    <xf numFmtId="164" fontId="0" fillId="2" borderId="8" xfId="0" applyNumberFormat="1" applyFill="1" applyBorder="1" applyProtection="1">
      <protection locked="0"/>
    </xf>
    <xf numFmtId="0" fontId="0" fillId="7" borderId="20" xfId="0" applyFill="1" applyBorder="1" applyAlignment="1"/>
    <xf numFmtId="0" fontId="0" fillId="7" borderId="20" xfId="0" applyFill="1" applyBorder="1" applyAlignment="1">
      <alignment vertical="top" wrapText="1"/>
    </xf>
    <xf numFmtId="0" fontId="9" fillId="0" borderId="4" xfId="0" applyFont="1" applyFill="1" applyBorder="1"/>
    <xf numFmtId="0" fontId="6" fillId="0" borderId="0" xfId="0" applyFont="1" applyFill="1"/>
    <xf numFmtId="2" fontId="6" fillId="0" borderId="0" xfId="0" applyNumberFormat="1" applyFont="1" applyFill="1"/>
    <xf numFmtId="0" fontId="7" fillId="0" borderId="0" xfId="0" applyFont="1" applyFill="1"/>
    <xf numFmtId="0" fontId="0" fillId="0" borderId="0" xfId="0" applyAlignment="1"/>
    <xf numFmtId="0" fontId="0" fillId="0" borderId="0" xfId="0"/>
    <xf numFmtId="0" fontId="0" fillId="0" borderId="32" xfId="0" applyFill="1" applyBorder="1" applyAlignment="1" applyProtection="1">
      <alignment horizontal="left" vertical="center"/>
      <protection locked="0"/>
    </xf>
    <xf numFmtId="0" fontId="0" fillId="0" borderId="32" xfId="0" applyBorder="1" applyAlignment="1" applyProtection="1">
      <protection locked="0"/>
    </xf>
    <xf numFmtId="0" fontId="0" fillId="0" borderId="30" xfId="0" applyBorder="1" applyAlignment="1" applyProtection="1">
      <protection locked="0"/>
    </xf>
    <xf numFmtId="0" fontId="1" fillId="0" borderId="10" xfId="0" applyFont="1" applyFill="1" applyBorder="1" applyAlignment="1">
      <alignment horizontal="right" vertical="center"/>
    </xf>
    <xf numFmtId="0" fontId="0" fillId="0" borderId="33" xfId="0" applyBorder="1" applyAlignment="1"/>
    <xf numFmtId="0" fontId="1" fillId="0" borderId="8" xfId="0" applyFont="1" applyFill="1" applyBorder="1" applyAlignment="1">
      <alignment horizontal="right" vertical="center"/>
    </xf>
    <xf numFmtId="0" fontId="0" fillId="0" borderId="31" xfId="0" applyBorder="1" applyAlignment="1"/>
    <xf numFmtId="0" fontId="1" fillId="0" borderId="29" xfId="0" applyFont="1" applyFill="1" applyBorder="1" applyAlignment="1">
      <alignment horizontal="right"/>
    </xf>
    <xf numFmtId="0" fontId="0" fillId="0" borderId="32" xfId="0" applyBorder="1" applyAlignment="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0" borderId="31" xfId="0" applyFill="1" applyBorder="1" applyAlignment="1" applyProtection="1">
      <alignment horizontal="left" vertical="center"/>
      <protection locked="0"/>
    </xf>
    <xf numFmtId="0" fontId="0" fillId="0" borderId="31" xfId="0" applyBorder="1" applyAlignment="1" applyProtection="1">
      <protection locked="0"/>
    </xf>
    <xf numFmtId="0" fontId="0" fillId="0" borderId="9" xfId="0" applyBorder="1" applyAlignment="1" applyProtection="1">
      <protection locked="0"/>
    </xf>
    <xf numFmtId="0" fontId="0" fillId="0" borderId="33" xfId="0" applyFill="1" applyBorder="1" applyAlignment="1" applyProtection="1">
      <alignment horizontal="left" vertical="center"/>
      <protection locked="0"/>
    </xf>
    <xf numFmtId="0" fontId="0" fillId="0" borderId="33" xfId="0" applyBorder="1" applyAlignment="1" applyProtection="1">
      <protection locked="0"/>
    </xf>
    <xf numFmtId="0" fontId="0" fillId="0" borderId="11" xfId="0" applyBorder="1" applyAlignment="1" applyProtection="1">
      <protection locked="0"/>
    </xf>
    <xf numFmtId="0" fontId="0" fillId="7" borderId="21" xfId="0" applyFill="1" applyBorder="1" applyAlignment="1">
      <alignment vertical="top" wrapText="1"/>
    </xf>
    <xf numFmtId="0" fontId="0" fillId="0" borderId="20" xfId="0" applyBorder="1" applyAlignment="1"/>
    <xf numFmtId="0" fontId="0" fillId="0" borderId="22" xfId="0" applyBorder="1" applyAlignment="1"/>
    <xf numFmtId="0" fontId="3" fillId="0" borderId="3" xfId="0" applyFont="1" applyBorder="1" applyAlignment="1">
      <alignment horizontal="center"/>
    </xf>
    <xf numFmtId="0" fontId="0" fillId="0" borderId="20" xfId="0" applyBorder="1" applyAlignment="1">
      <alignment vertical="top" wrapText="1"/>
    </xf>
    <xf numFmtId="0" fontId="0" fillId="7" borderId="20" xfId="0" applyFill="1" applyBorder="1" applyAlignment="1"/>
    <xf numFmtId="0" fontId="0" fillId="7" borderId="20" xfId="0" applyFill="1" applyBorder="1" applyAlignment="1">
      <alignment vertical="top" wrapText="1"/>
    </xf>
    <xf numFmtId="0" fontId="3" fillId="3" borderId="5" xfId="0" applyFont="1" applyFill="1" applyBorder="1" applyAlignment="1">
      <alignment horizontal="center"/>
    </xf>
    <xf numFmtId="0" fontId="3" fillId="0" borderId="5" xfId="0" applyFont="1" applyBorder="1" applyAlignment="1">
      <alignment horizontal="center"/>
    </xf>
    <xf numFmtId="0" fontId="0" fillId="0" borderId="0" xfId="0" applyAlignment="1"/>
    <xf numFmtId="0" fontId="0" fillId="6" borderId="2" xfId="0" applyFill="1" applyBorder="1" applyAlignment="1">
      <alignment vertical="top" wrapText="1"/>
    </xf>
    <xf numFmtId="0" fontId="0" fillId="6" borderId="5" xfId="0" applyFill="1" applyBorder="1" applyAlignment="1">
      <alignment vertical="top" wrapText="1"/>
    </xf>
    <xf numFmtId="0" fontId="0" fillId="6" borderId="3" xfId="0"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ECECEC"/>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83527</xdr:rowOff>
    </xdr:from>
    <xdr:to>
      <xdr:col>2</xdr:col>
      <xdr:colOff>1495425</xdr:colOff>
      <xdr:row>2</xdr:row>
      <xdr:rowOff>228600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83527"/>
          <a:ext cx="1771650" cy="5451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83527</xdr:rowOff>
    </xdr:from>
    <xdr:to>
      <xdr:col>2</xdr:col>
      <xdr:colOff>1495425</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83527"/>
          <a:ext cx="1771650" cy="5451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581025</xdr:colOff>
      <xdr:row>2</xdr:row>
      <xdr:rowOff>76200</xdr:rowOff>
    </xdr:from>
    <xdr:to>
      <xdr:col>12</xdr:col>
      <xdr:colOff>542925</xdr:colOff>
      <xdr:row>16</xdr:row>
      <xdr:rowOff>152552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66725"/>
          <a:ext cx="3009900" cy="2895752"/>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552450</xdr:colOff>
      <xdr:row>19</xdr:row>
      <xdr:rowOff>147392</xdr:rowOff>
    </xdr:from>
    <xdr:to>
      <xdr:col>17</xdr:col>
      <xdr:colOff>257175</xdr:colOff>
      <xdr:row>33</xdr:row>
      <xdr:rowOff>95250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00675" y="3881192"/>
          <a:ext cx="5800725" cy="269105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93052</xdr:rowOff>
    </xdr:from>
    <xdr:to>
      <xdr:col>2</xdr:col>
      <xdr:colOff>1524000</xdr:colOff>
      <xdr:row>3</xdr:row>
      <xdr:rowOff>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5750" y="93052"/>
          <a:ext cx="1771650" cy="5451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showRowColHeaders="0" tabSelected="1" zoomScaleNormal="100" workbookViewId="0">
      <selection activeCell="D5" sqref="D5:G5"/>
    </sheetView>
  </sheetViews>
  <sheetFormatPr defaultRowHeight="15" x14ac:dyDescent="0.25"/>
  <cols>
    <col min="1" max="1" width="4.28515625" customWidth="1"/>
    <col min="2" max="2" width="4.140625" customWidth="1"/>
    <col min="3" max="3" width="30.85546875" bestFit="1" customWidth="1"/>
    <col min="4" max="4" width="8.7109375" customWidth="1"/>
    <col min="5" max="5" width="7" customWidth="1"/>
    <col min="6" max="6" width="8.85546875" customWidth="1"/>
    <col min="7" max="8" width="7.140625" customWidth="1"/>
    <col min="9" max="9" width="104.7109375" style="25" customWidth="1"/>
  </cols>
  <sheetData>
    <row r="1" spans="2:9" ht="15.75" customHeight="1" x14ac:dyDescent="0.25">
      <c r="B1" s="52"/>
      <c r="C1" s="52"/>
      <c r="D1" s="52"/>
      <c r="E1" s="52"/>
      <c r="F1" s="52"/>
      <c r="G1" s="52"/>
      <c r="I1" s="25" t="s">
        <v>70</v>
      </c>
    </row>
    <row r="2" spans="2:9" ht="15.75" thickBot="1" x14ac:dyDescent="0.3">
      <c r="B2" s="52"/>
      <c r="C2" s="52"/>
      <c r="D2" s="52"/>
      <c r="E2" s="52"/>
      <c r="F2" s="52"/>
      <c r="G2" s="52"/>
    </row>
    <row r="3" spans="2:9" ht="18.75" x14ac:dyDescent="0.3">
      <c r="I3" s="26" t="s">
        <v>37</v>
      </c>
    </row>
    <row r="4" spans="2:9" ht="15.75" thickBot="1" x14ac:dyDescent="0.3">
      <c r="I4" s="45"/>
    </row>
    <row r="5" spans="2:9" x14ac:dyDescent="0.25">
      <c r="B5" s="60" t="s">
        <v>63</v>
      </c>
      <c r="C5" s="61"/>
      <c r="D5" s="53"/>
      <c r="E5" s="54"/>
      <c r="F5" s="54"/>
      <c r="G5" s="55"/>
      <c r="I5" s="28" t="s">
        <v>46</v>
      </c>
    </row>
    <row r="6" spans="2:9" ht="15" customHeight="1" x14ac:dyDescent="0.25">
      <c r="B6" s="58" t="s">
        <v>64</v>
      </c>
      <c r="C6" s="59"/>
      <c r="D6" s="64"/>
      <c r="E6" s="65"/>
      <c r="F6" s="65"/>
      <c r="G6" s="66"/>
      <c r="I6" s="70" t="s">
        <v>51</v>
      </c>
    </row>
    <row r="7" spans="2:9" x14ac:dyDescent="0.25">
      <c r="B7" s="58" t="s">
        <v>65</v>
      </c>
      <c r="C7" s="59"/>
      <c r="D7" s="64"/>
      <c r="E7" s="65"/>
      <c r="F7" s="65"/>
      <c r="G7" s="66"/>
      <c r="I7" s="74"/>
    </row>
    <row r="8" spans="2:9" x14ac:dyDescent="0.25">
      <c r="B8" s="58" t="s">
        <v>66</v>
      </c>
      <c r="C8" s="59"/>
      <c r="D8" s="64"/>
      <c r="E8" s="65"/>
      <c r="F8" s="65"/>
      <c r="G8" s="66"/>
      <c r="I8" s="74"/>
    </row>
    <row r="9" spans="2:9" x14ac:dyDescent="0.25">
      <c r="B9" s="58" t="s">
        <v>68</v>
      </c>
      <c r="C9" s="59"/>
      <c r="D9" s="64"/>
      <c r="E9" s="65"/>
      <c r="F9" s="65"/>
      <c r="G9" s="66"/>
      <c r="I9" s="74"/>
    </row>
    <row r="10" spans="2:9" x14ac:dyDescent="0.25">
      <c r="B10" s="58" t="s">
        <v>67</v>
      </c>
      <c r="C10" s="59"/>
      <c r="D10" s="64"/>
      <c r="E10" s="65"/>
      <c r="F10" s="65"/>
      <c r="G10" s="66"/>
      <c r="I10" s="74"/>
    </row>
    <row r="11" spans="2:9" ht="15.75" thickBot="1" x14ac:dyDescent="0.3">
      <c r="B11" s="56" t="s">
        <v>69</v>
      </c>
      <c r="C11" s="57"/>
      <c r="D11" s="67"/>
      <c r="E11" s="68"/>
      <c r="F11" s="68"/>
      <c r="G11" s="69"/>
      <c r="I11" s="46"/>
    </row>
    <row r="12" spans="2:9" x14ac:dyDescent="0.25">
      <c r="I12" s="28" t="s">
        <v>38</v>
      </c>
    </row>
    <row r="13" spans="2:9" ht="15.75" thickBot="1" x14ac:dyDescent="0.3">
      <c r="I13" s="70" t="s">
        <v>47</v>
      </c>
    </row>
    <row r="14" spans="2:9" ht="19.5" thickBot="1" x14ac:dyDescent="0.35">
      <c r="B14" s="10" t="s">
        <v>12</v>
      </c>
      <c r="C14" s="21" t="s">
        <v>5</v>
      </c>
      <c r="D14" s="62" t="s">
        <v>7</v>
      </c>
      <c r="E14" s="63"/>
      <c r="F14" s="62" t="s">
        <v>8</v>
      </c>
      <c r="G14" s="73"/>
      <c r="I14" s="74"/>
    </row>
    <row r="15" spans="2:9" x14ac:dyDescent="0.25">
      <c r="B15" s="18">
        <v>1</v>
      </c>
      <c r="C15" s="22" t="s">
        <v>0</v>
      </c>
      <c r="D15" s="43"/>
      <c r="E15" s="11" t="s">
        <v>9</v>
      </c>
      <c r="F15" s="16">
        <f>D15*2.54</f>
        <v>0</v>
      </c>
      <c r="G15" s="7" t="s">
        <v>2</v>
      </c>
      <c r="I15" s="46"/>
    </row>
    <row r="16" spans="2:9" ht="15" customHeight="1" x14ac:dyDescent="0.25">
      <c r="B16" s="19">
        <v>2</v>
      </c>
      <c r="C16" s="23" t="s">
        <v>1</v>
      </c>
      <c r="D16" s="44"/>
      <c r="E16" s="12" t="s">
        <v>9</v>
      </c>
      <c r="F16" s="16">
        <f t="shared" ref="F16:F18" si="0">D16*2.54</f>
        <v>0</v>
      </c>
      <c r="G16" s="8" t="s">
        <v>2</v>
      </c>
      <c r="I16" s="28" t="s">
        <v>39</v>
      </c>
    </row>
    <row r="17" spans="2:9" x14ac:dyDescent="0.25">
      <c r="B17" s="19">
        <v>3</v>
      </c>
      <c r="C17" s="23" t="s">
        <v>3</v>
      </c>
      <c r="D17" s="44"/>
      <c r="E17" s="12" t="s">
        <v>9</v>
      </c>
      <c r="F17" s="16">
        <f t="shared" si="0"/>
        <v>0</v>
      </c>
      <c r="G17" s="8" t="s">
        <v>2</v>
      </c>
      <c r="I17" s="70" t="s">
        <v>52</v>
      </c>
    </row>
    <row r="18" spans="2:9" x14ac:dyDescent="0.25">
      <c r="B18" s="19">
        <v>4</v>
      </c>
      <c r="C18" s="23" t="s">
        <v>4</v>
      </c>
      <c r="D18" s="44"/>
      <c r="E18" s="12" t="s">
        <v>9</v>
      </c>
      <c r="F18" s="16">
        <f t="shared" si="0"/>
        <v>0</v>
      </c>
      <c r="G18" s="8" t="s">
        <v>2</v>
      </c>
      <c r="I18" s="75"/>
    </row>
    <row r="19" spans="2:9" x14ac:dyDescent="0.25">
      <c r="B19" s="19">
        <v>5</v>
      </c>
      <c r="C19" s="23" t="s">
        <v>6</v>
      </c>
      <c r="D19" s="13">
        <f>F19/2.54^3</f>
        <v>0</v>
      </c>
      <c r="E19" s="12" t="s">
        <v>11</v>
      </c>
      <c r="F19" s="41"/>
      <c r="G19" s="8" t="s">
        <v>10</v>
      </c>
      <c r="I19" s="75"/>
    </row>
    <row r="20" spans="2:9" x14ac:dyDescent="0.25">
      <c r="B20" s="19">
        <v>6</v>
      </c>
      <c r="C20" s="23" t="s">
        <v>13</v>
      </c>
      <c r="D20" s="13">
        <f>F20/2.54^3</f>
        <v>0</v>
      </c>
      <c r="E20" s="12" t="s">
        <v>11</v>
      </c>
      <c r="F20" s="41"/>
      <c r="G20" s="8" t="s">
        <v>10</v>
      </c>
      <c r="I20" s="45"/>
    </row>
    <row r="21" spans="2:9" x14ac:dyDescent="0.25">
      <c r="B21" s="19">
        <v>7</v>
      </c>
      <c r="C21" s="23" t="s">
        <v>14</v>
      </c>
      <c r="D21" s="44"/>
      <c r="E21" s="12" t="s">
        <v>9</v>
      </c>
      <c r="F21" s="17">
        <f>D21*2.54</f>
        <v>0</v>
      </c>
      <c r="G21" s="8" t="s">
        <v>2</v>
      </c>
      <c r="I21" s="28" t="s">
        <v>40</v>
      </c>
    </row>
    <row r="22" spans="2:9" ht="15.75" thickBot="1" x14ac:dyDescent="0.3">
      <c r="B22" s="20">
        <v>8</v>
      </c>
      <c r="C22" s="24" t="s">
        <v>24</v>
      </c>
      <c r="D22" s="14">
        <f>F22/2.54^3</f>
        <v>0</v>
      </c>
      <c r="E22" s="15" t="s">
        <v>11</v>
      </c>
      <c r="F22" s="42"/>
      <c r="G22" s="9" t="s">
        <v>10</v>
      </c>
      <c r="I22" s="70" t="s">
        <v>48</v>
      </c>
    </row>
    <row r="23" spans="2:9" ht="15" customHeight="1" x14ac:dyDescent="0.25">
      <c r="I23" s="76"/>
    </row>
    <row r="24" spans="2:9" ht="15.75" thickBot="1" x14ac:dyDescent="0.3">
      <c r="I24" s="45"/>
    </row>
    <row r="25" spans="2:9" ht="19.5" thickBot="1" x14ac:dyDescent="0.35">
      <c r="C25" s="1" t="s">
        <v>16</v>
      </c>
      <c r="D25" s="3" t="e">
        <f>(D31+D35)/D35</f>
        <v>#DIV/0!</v>
      </c>
      <c r="I25" s="28" t="s">
        <v>41</v>
      </c>
    </row>
    <row r="26" spans="2:9" x14ac:dyDescent="0.25">
      <c r="I26" s="70" t="s">
        <v>53</v>
      </c>
    </row>
    <row r="27" spans="2:9" x14ac:dyDescent="0.25">
      <c r="I27" s="75"/>
    </row>
    <row r="28" spans="2:9" x14ac:dyDescent="0.25">
      <c r="I28" s="75"/>
    </row>
    <row r="29" spans="2:9" x14ac:dyDescent="0.25">
      <c r="I29" s="45"/>
    </row>
    <row r="30" spans="2:9" x14ac:dyDescent="0.25">
      <c r="C30" s="47" t="s">
        <v>15</v>
      </c>
      <c r="D30" s="47" t="s">
        <v>17</v>
      </c>
      <c r="E30" s="47" t="s">
        <v>18</v>
      </c>
      <c r="I30" s="28" t="s">
        <v>42</v>
      </c>
    </row>
    <row r="31" spans="2:9" x14ac:dyDescent="0.25">
      <c r="C31" s="48" t="s">
        <v>19</v>
      </c>
      <c r="D31" s="49">
        <f>F16*F15^2*PI()/4</f>
        <v>0</v>
      </c>
      <c r="E31" s="50" t="s">
        <v>10</v>
      </c>
      <c r="I31" s="70" t="s">
        <v>56</v>
      </c>
    </row>
    <row r="32" spans="2:9" x14ac:dyDescent="0.25">
      <c r="C32" s="48" t="s">
        <v>20</v>
      </c>
      <c r="D32" s="49">
        <f>F19</f>
        <v>0</v>
      </c>
      <c r="E32" s="50" t="s">
        <v>10</v>
      </c>
      <c r="I32" s="75"/>
    </row>
    <row r="33" spans="3:9" x14ac:dyDescent="0.25">
      <c r="C33" s="48" t="s">
        <v>21</v>
      </c>
      <c r="D33" s="49">
        <f>F21*F15^2*PI()/4-F20+F22</f>
        <v>0</v>
      </c>
      <c r="E33" s="50" t="s">
        <v>10</v>
      </c>
      <c r="I33" s="75"/>
    </row>
    <row r="34" spans="3:9" x14ac:dyDescent="0.25">
      <c r="C34" s="48" t="s">
        <v>22</v>
      </c>
      <c r="D34" s="49">
        <f>F17*F18^2*PI()/4</f>
        <v>0</v>
      </c>
      <c r="E34" s="50" t="s">
        <v>10</v>
      </c>
      <c r="I34" s="75"/>
    </row>
    <row r="35" spans="3:9" x14ac:dyDescent="0.25">
      <c r="C35" s="48" t="s">
        <v>23</v>
      </c>
      <c r="D35" s="49">
        <f>D32+D33+D34</f>
        <v>0</v>
      </c>
      <c r="E35" s="50" t="s">
        <v>10</v>
      </c>
      <c r="I35" s="75"/>
    </row>
    <row r="36" spans="3:9" x14ac:dyDescent="0.25">
      <c r="I36" s="75"/>
    </row>
    <row r="37" spans="3:9" x14ac:dyDescent="0.25">
      <c r="I37" s="75"/>
    </row>
    <row r="38" spans="3:9" x14ac:dyDescent="0.25">
      <c r="I38" s="71"/>
    </row>
    <row r="39" spans="3:9" x14ac:dyDescent="0.25">
      <c r="I39" s="71"/>
    </row>
    <row r="40" spans="3:9" x14ac:dyDescent="0.25">
      <c r="I40" s="45"/>
    </row>
    <row r="41" spans="3:9" x14ac:dyDescent="0.25">
      <c r="I41" s="28" t="s">
        <v>43</v>
      </c>
    </row>
    <row r="42" spans="3:9" x14ac:dyDescent="0.25">
      <c r="I42" s="70" t="s">
        <v>61</v>
      </c>
    </row>
    <row r="43" spans="3:9" x14ac:dyDescent="0.25">
      <c r="I43" s="71"/>
    </row>
    <row r="44" spans="3:9" x14ac:dyDescent="0.25">
      <c r="I44" s="71"/>
    </row>
    <row r="45" spans="3:9" x14ac:dyDescent="0.25">
      <c r="I45" s="71"/>
    </row>
    <row r="46" spans="3:9" x14ac:dyDescent="0.25">
      <c r="I46" s="45"/>
    </row>
    <row r="47" spans="3:9" x14ac:dyDescent="0.25">
      <c r="I47" s="28" t="s">
        <v>44</v>
      </c>
    </row>
    <row r="48" spans="3:9" x14ac:dyDescent="0.25">
      <c r="I48" s="70" t="s">
        <v>57</v>
      </c>
    </row>
    <row r="49" spans="9:9" x14ac:dyDescent="0.25">
      <c r="I49" s="71"/>
    </row>
    <row r="50" spans="9:9" x14ac:dyDescent="0.25">
      <c r="I50" s="71"/>
    </row>
    <row r="51" spans="9:9" x14ac:dyDescent="0.25">
      <c r="I51" s="71"/>
    </row>
    <row r="52" spans="9:9" x14ac:dyDescent="0.25">
      <c r="I52" s="71"/>
    </row>
    <row r="53" spans="9:9" x14ac:dyDescent="0.25">
      <c r="I53" s="71"/>
    </row>
    <row r="54" spans="9:9" x14ac:dyDescent="0.25">
      <c r="I54" s="45"/>
    </row>
    <row r="55" spans="9:9" x14ac:dyDescent="0.25">
      <c r="I55" s="28" t="s">
        <v>59</v>
      </c>
    </row>
    <row r="56" spans="9:9" x14ac:dyDescent="0.25">
      <c r="I56" s="70" t="s">
        <v>60</v>
      </c>
    </row>
    <row r="57" spans="9:9" x14ac:dyDescent="0.25">
      <c r="I57" s="71"/>
    </row>
    <row r="58" spans="9:9" x14ac:dyDescent="0.25">
      <c r="I58" s="71"/>
    </row>
    <row r="59" spans="9:9" ht="15.75" thickBot="1" x14ac:dyDescent="0.3">
      <c r="I59" s="72"/>
    </row>
  </sheetData>
  <sheetProtection sheet="1" objects="1" scenarios="1" selectLockedCells="1"/>
  <mergeCells count="25">
    <mergeCell ref="I6:I10"/>
    <mergeCell ref="I31:I39"/>
    <mergeCell ref="I17:I19"/>
    <mergeCell ref="I22:I23"/>
    <mergeCell ref="I26:I28"/>
    <mergeCell ref="I48:I53"/>
    <mergeCell ref="I56:I59"/>
    <mergeCell ref="I42:I45"/>
    <mergeCell ref="F14:G14"/>
    <mergeCell ref="I13:I14"/>
    <mergeCell ref="D14:E14"/>
    <mergeCell ref="D6:G6"/>
    <mergeCell ref="D7:G7"/>
    <mergeCell ref="D8:G8"/>
    <mergeCell ref="D9:G9"/>
    <mergeCell ref="D10:G10"/>
    <mergeCell ref="D11:G11"/>
    <mergeCell ref="D5:G5"/>
    <mergeCell ref="B11:C11"/>
    <mergeCell ref="B10:C10"/>
    <mergeCell ref="B9:C9"/>
    <mergeCell ref="B8:C8"/>
    <mergeCell ref="B7:C7"/>
    <mergeCell ref="B6:C6"/>
    <mergeCell ref="B5:C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0"/>
  <sheetViews>
    <sheetView showGridLines="0" showRowColHeaders="0" workbookViewId="0">
      <selection activeCell="D5" sqref="D5:G5"/>
    </sheetView>
  </sheetViews>
  <sheetFormatPr defaultRowHeight="15" x14ac:dyDescent="0.25"/>
  <cols>
    <col min="1" max="1" width="4.28515625" customWidth="1"/>
    <col min="2" max="2" width="4.140625" customWidth="1"/>
    <col min="3" max="3" width="41.28515625" bestFit="1" customWidth="1"/>
    <col min="4" max="4" width="8.7109375" customWidth="1"/>
    <col min="5" max="5" width="7" customWidth="1"/>
    <col min="6" max="6" width="9.28515625" customWidth="1"/>
    <col min="7" max="7" width="7.140625" customWidth="1"/>
    <col min="8" max="8" width="7.42578125" customWidth="1"/>
    <col min="9" max="9" width="104.7109375" style="25" customWidth="1"/>
  </cols>
  <sheetData>
    <row r="1" spans="2:9" ht="15.75" customHeight="1" x14ac:dyDescent="0.25">
      <c r="B1" s="52"/>
      <c r="C1" s="52"/>
      <c r="D1" s="52"/>
      <c r="E1" s="52"/>
      <c r="F1" s="52"/>
      <c r="G1" s="52"/>
      <c r="I1" s="51" t="s">
        <v>70</v>
      </c>
    </row>
    <row r="2" spans="2:9" ht="15.75" thickBot="1" x14ac:dyDescent="0.3">
      <c r="B2" s="52"/>
      <c r="C2" s="52"/>
      <c r="D2" s="52"/>
      <c r="E2" s="52"/>
      <c r="F2" s="52"/>
      <c r="G2" s="52"/>
    </row>
    <row r="3" spans="2:9" ht="18.75" x14ac:dyDescent="0.3">
      <c r="B3" s="52"/>
      <c r="C3" s="52"/>
      <c r="D3" s="52"/>
      <c r="E3" s="52"/>
      <c r="F3" s="52"/>
      <c r="G3" s="52"/>
      <c r="I3" s="26" t="s">
        <v>37</v>
      </c>
    </row>
    <row r="4" spans="2:9" ht="15.75" thickBot="1" x14ac:dyDescent="0.3">
      <c r="B4" s="52"/>
      <c r="C4" s="52"/>
      <c r="D4" s="52"/>
      <c r="E4" s="52"/>
      <c r="F4" s="52"/>
      <c r="G4" s="52"/>
      <c r="I4" s="27"/>
    </row>
    <row r="5" spans="2:9" x14ac:dyDescent="0.25">
      <c r="B5" s="60" t="s">
        <v>63</v>
      </c>
      <c r="C5" s="61"/>
      <c r="D5" s="53"/>
      <c r="E5" s="54"/>
      <c r="F5" s="54"/>
      <c r="G5" s="55"/>
      <c r="I5" s="28" t="s">
        <v>46</v>
      </c>
    </row>
    <row r="6" spans="2:9" ht="15" customHeight="1" x14ac:dyDescent="0.25">
      <c r="B6" s="58" t="s">
        <v>64</v>
      </c>
      <c r="C6" s="59"/>
      <c r="D6" s="64"/>
      <c r="E6" s="65"/>
      <c r="F6" s="65"/>
      <c r="G6" s="66"/>
      <c r="I6" s="70" t="s">
        <v>58</v>
      </c>
    </row>
    <row r="7" spans="2:9" x14ac:dyDescent="0.25">
      <c r="B7" s="58" t="s">
        <v>65</v>
      </c>
      <c r="C7" s="59"/>
      <c r="D7" s="64"/>
      <c r="E7" s="65"/>
      <c r="F7" s="65"/>
      <c r="G7" s="66"/>
      <c r="I7" s="74"/>
    </row>
    <row r="8" spans="2:9" x14ac:dyDescent="0.25">
      <c r="B8" s="58" t="s">
        <v>66</v>
      </c>
      <c r="C8" s="59"/>
      <c r="D8" s="64"/>
      <c r="E8" s="65"/>
      <c r="F8" s="65"/>
      <c r="G8" s="66"/>
      <c r="I8" s="74"/>
    </row>
    <row r="9" spans="2:9" x14ac:dyDescent="0.25">
      <c r="B9" s="58" t="s">
        <v>68</v>
      </c>
      <c r="C9" s="59"/>
      <c r="D9" s="64"/>
      <c r="E9" s="65"/>
      <c r="F9" s="65"/>
      <c r="G9" s="66"/>
      <c r="I9" s="74"/>
    </row>
    <row r="10" spans="2:9" x14ac:dyDescent="0.25">
      <c r="B10" s="58" t="s">
        <v>67</v>
      </c>
      <c r="C10" s="59"/>
      <c r="D10" s="64"/>
      <c r="E10" s="65"/>
      <c r="F10" s="65"/>
      <c r="G10" s="66"/>
      <c r="I10" s="74"/>
    </row>
    <row r="11" spans="2:9" ht="15.75" customHeight="1" thickBot="1" x14ac:dyDescent="0.3">
      <c r="B11" s="56" t="s">
        <v>69</v>
      </c>
      <c r="C11" s="57"/>
      <c r="D11" s="67"/>
      <c r="E11" s="68"/>
      <c r="F11" s="68"/>
      <c r="G11" s="69"/>
      <c r="I11" s="74"/>
    </row>
    <row r="12" spans="2:9" x14ac:dyDescent="0.25">
      <c r="I12" s="29"/>
    </row>
    <row r="13" spans="2:9" ht="15.75" thickBot="1" x14ac:dyDescent="0.3">
      <c r="I13" s="28" t="s">
        <v>38</v>
      </c>
    </row>
    <row r="14" spans="2:9" ht="19.5" thickBot="1" x14ac:dyDescent="0.35">
      <c r="B14" s="10" t="s">
        <v>12</v>
      </c>
      <c r="C14" s="21" t="s">
        <v>5</v>
      </c>
      <c r="D14" s="77" t="s">
        <v>7</v>
      </c>
      <c r="E14" s="78"/>
      <c r="F14" s="62" t="s">
        <v>8</v>
      </c>
      <c r="G14" s="73"/>
      <c r="I14" s="70" t="s">
        <v>47</v>
      </c>
    </row>
    <row r="15" spans="2:9" x14ac:dyDescent="0.25">
      <c r="B15" s="18">
        <v>1</v>
      </c>
      <c r="C15" s="22" t="s">
        <v>0</v>
      </c>
      <c r="D15" s="39"/>
      <c r="E15" s="33" t="s">
        <v>9</v>
      </c>
      <c r="F15" s="16">
        <f>D15*2.54</f>
        <v>0</v>
      </c>
      <c r="G15" s="7" t="s">
        <v>2</v>
      </c>
      <c r="I15" s="74"/>
    </row>
    <row r="16" spans="2:9" ht="15" customHeight="1" x14ac:dyDescent="0.25">
      <c r="B16" s="19">
        <v>2</v>
      </c>
      <c r="C16" s="23" t="s">
        <v>1</v>
      </c>
      <c r="D16" s="40"/>
      <c r="E16" s="34" t="s">
        <v>9</v>
      </c>
      <c r="F16" s="16">
        <f t="shared" ref="F16:F18" si="0">D16*2.54</f>
        <v>0</v>
      </c>
      <c r="G16" s="8" t="s">
        <v>2</v>
      </c>
      <c r="I16" s="29"/>
    </row>
    <row r="17" spans="2:9" x14ac:dyDescent="0.25">
      <c r="B17" s="19">
        <v>3</v>
      </c>
      <c r="C17" s="23" t="s">
        <v>3</v>
      </c>
      <c r="D17" s="40"/>
      <c r="E17" s="34" t="s">
        <v>9</v>
      </c>
      <c r="F17" s="16">
        <f t="shared" si="0"/>
        <v>0</v>
      </c>
      <c r="G17" s="8" t="s">
        <v>2</v>
      </c>
      <c r="I17" s="28" t="s">
        <v>39</v>
      </c>
    </row>
    <row r="18" spans="2:9" x14ac:dyDescent="0.25">
      <c r="B18" s="19">
        <v>4</v>
      </c>
      <c r="C18" s="23" t="s">
        <v>4</v>
      </c>
      <c r="D18" s="40"/>
      <c r="E18" s="34" t="s">
        <v>9</v>
      </c>
      <c r="F18" s="16">
        <f t="shared" si="0"/>
        <v>0</v>
      </c>
      <c r="G18" s="8" t="s">
        <v>2</v>
      </c>
      <c r="I18" s="70" t="s">
        <v>52</v>
      </c>
    </row>
    <row r="19" spans="2:9" x14ac:dyDescent="0.25">
      <c r="B19" s="19">
        <v>5</v>
      </c>
      <c r="C19" s="23" t="s">
        <v>6</v>
      </c>
      <c r="D19" s="31">
        <f>F19/2.54^3</f>
        <v>0</v>
      </c>
      <c r="E19" s="34" t="s">
        <v>11</v>
      </c>
      <c r="F19" s="41"/>
      <c r="G19" s="8" t="s">
        <v>10</v>
      </c>
      <c r="I19" s="75"/>
    </row>
    <row r="20" spans="2:9" ht="15" customHeight="1" x14ac:dyDescent="0.25">
      <c r="B20" s="19">
        <v>6</v>
      </c>
      <c r="C20" s="23" t="s">
        <v>71</v>
      </c>
      <c r="D20" s="40"/>
      <c r="E20" s="34" t="s">
        <v>9</v>
      </c>
      <c r="F20" s="16">
        <f t="shared" ref="F20" si="1">D20*2.54</f>
        <v>0</v>
      </c>
      <c r="G20" s="8" t="s">
        <v>2</v>
      </c>
      <c r="I20" s="75"/>
    </row>
    <row r="21" spans="2:9" x14ac:dyDescent="0.25">
      <c r="B21" s="19">
        <v>7</v>
      </c>
      <c r="C21" s="23" t="s">
        <v>35</v>
      </c>
      <c r="D21" s="31">
        <f>F21/2.54^3</f>
        <v>0</v>
      </c>
      <c r="E21" s="34" t="s">
        <v>11</v>
      </c>
      <c r="F21" s="41"/>
      <c r="G21" s="8" t="s">
        <v>10</v>
      </c>
      <c r="I21" s="27"/>
    </row>
    <row r="22" spans="2:9" ht="15.75" thickBot="1" x14ac:dyDescent="0.3">
      <c r="B22" s="20">
        <v>8</v>
      </c>
      <c r="C22" s="24" t="s">
        <v>24</v>
      </c>
      <c r="D22" s="32">
        <f>F22/2.54^3</f>
        <v>0</v>
      </c>
      <c r="E22" s="35" t="s">
        <v>11</v>
      </c>
      <c r="F22" s="42"/>
      <c r="G22" s="9" t="s">
        <v>10</v>
      </c>
      <c r="I22" s="28" t="s">
        <v>40</v>
      </c>
    </row>
    <row r="23" spans="2:9" x14ac:dyDescent="0.25">
      <c r="I23" s="70" t="s">
        <v>48</v>
      </c>
    </row>
    <row r="24" spans="2:9" ht="15.75" thickBot="1" x14ac:dyDescent="0.3">
      <c r="I24" s="76"/>
    </row>
    <row r="25" spans="2:9" ht="15" customHeight="1" thickBot="1" x14ac:dyDescent="0.35">
      <c r="C25" s="1" t="s">
        <v>16</v>
      </c>
      <c r="D25" s="3" t="e">
        <f>(D31+D35)/D35</f>
        <v>#DIV/0!</v>
      </c>
      <c r="I25" s="27"/>
    </row>
    <row r="26" spans="2:9" x14ac:dyDescent="0.25">
      <c r="I26" s="28" t="s">
        <v>41</v>
      </c>
    </row>
    <row r="27" spans="2:9" x14ac:dyDescent="0.25">
      <c r="I27" s="70" t="s">
        <v>53</v>
      </c>
    </row>
    <row r="28" spans="2:9" x14ac:dyDescent="0.25">
      <c r="I28" s="75"/>
    </row>
    <row r="29" spans="2:9" x14ac:dyDescent="0.25">
      <c r="I29" s="75"/>
    </row>
    <row r="30" spans="2:9" x14ac:dyDescent="0.25">
      <c r="C30" s="30" t="s">
        <v>15</v>
      </c>
      <c r="D30" s="30" t="s">
        <v>17</v>
      </c>
      <c r="E30" s="30" t="s">
        <v>18</v>
      </c>
      <c r="I30" s="27"/>
    </row>
    <row r="31" spans="2:9" ht="15" customHeight="1" x14ac:dyDescent="0.25">
      <c r="C31" s="4" t="s">
        <v>19</v>
      </c>
      <c r="D31" s="6">
        <f>F16*F15^2*PI()/4</f>
        <v>0</v>
      </c>
      <c r="E31" s="5" t="s">
        <v>10</v>
      </c>
      <c r="I31" s="28" t="s">
        <v>42</v>
      </c>
    </row>
    <row r="32" spans="2:9" x14ac:dyDescent="0.25">
      <c r="C32" s="4" t="s">
        <v>20</v>
      </c>
      <c r="D32" s="6">
        <f>F19</f>
        <v>0</v>
      </c>
      <c r="E32" s="5" t="s">
        <v>10</v>
      </c>
      <c r="I32" s="70" t="s">
        <v>56</v>
      </c>
    </row>
    <row r="33" spans="3:11" x14ac:dyDescent="0.25">
      <c r="C33" s="4" t="s">
        <v>21</v>
      </c>
      <c r="D33" s="6">
        <f>F21-F20*F15^2*PI()/4+F22</f>
        <v>0</v>
      </c>
      <c r="E33" s="5" t="s">
        <v>10</v>
      </c>
      <c r="I33" s="75"/>
    </row>
    <row r="34" spans="3:11" x14ac:dyDescent="0.25">
      <c r="C34" s="4" t="s">
        <v>22</v>
      </c>
      <c r="D34" s="6">
        <f>F17*F18^2*PI()/4</f>
        <v>0</v>
      </c>
      <c r="E34" s="5" t="s">
        <v>10</v>
      </c>
      <c r="I34" s="75"/>
    </row>
    <row r="35" spans="3:11" ht="15" customHeight="1" x14ac:dyDescent="0.25">
      <c r="C35" s="4" t="s">
        <v>23</v>
      </c>
      <c r="D35" s="6">
        <f>D32+D33+D34</f>
        <v>0</v>
      </c>
      <c r="E35" s="5" t="s">
        <v>10</v>
      </c>
      <c r="I35" s="75"/>
    </row>
    <row r="36" spans="3:11" x14ac:dyDescent="0.25">
      <c r="I36" s="75"/>
    </row>
    <row r="37" spans="3:11" x14ac:dyDescent="0.25">
      <c r="I37" s="75"/>
    </row>
    <row r="38" spans="3:11" x14ac:dyDescent="0.25">
      <c r="I38" s="75"/>
    </row>
    <row r="39" spans="3:11" x14ac:dyDescent="0.25">
      <c r="I39" s="71"/>
    </row>
    <row r="40" spans="3:11" ht="15" customHeight="1" x14ac:dyDescent="0.25">
      <c r="I40" s="71"/>
    </row>
    <row r="41" spans="3:11" x14ac:dyDescent="0.25">
      <c r="I41" s="27"/>
    </row>
    <row r="42" spans="3:11" x14ac:dyDescent="0.25">
      <c r="I42" s="28" t="s">
        <v>49</v>
      </c>
    </row>
    <row r="43" spans="3:11" x14ac:dyDescent="0.25">
      <c r="I43" s="70" t="s">
        <v>54</v>
      </c>
    </row>
    <row r="44" spans="3:11" x14ac:dyDescent="0.25">
      <c r="I44" s="71"/>
      <c r="J44" s="37"/>
      <c r="K44" s="38"/>
    </row>
    <row r="45" spans="3:11" x14ac:dyDescent="0.25">
      <c r="I45" s="71"/>
      <c r="J45" s="37"/>
      <c r="K45" s="38"/>
    </row>
    <row r="46" spans="3:11" x14ac:dyDescent="0.25">
      <c r="I46" s="71"/>
    </row>
    <row r="47" spans="3:11" x14ac:dyDescent="0.25">
      <c r="I47" s="71"/>
    </row>
    <row r="48" spans="3:11" ht="15" customHeight="1" x14ac:dyDescent="0.25">
      <c r="I48" s="71"/>
    </row>
    <row r="49" spans="9:9" x14ac:dyDescent="0.25">
      <c r="I49" s="71"/>
    </row>
    <row r="50" spans="9:9" x14ac:dyDescent="0.25">
      <c r="I50" s="27"/>
    </row>
    <row r="51" spans="9:9" x14ac:dyDescent="0.25">
      <c r="I51" s="28" t="s">
        <v>50</v>
      </c>
    </row>
    <row r="52" spans="9:9" x14ac:dyDescent="0.25">
      <c r="I52" s="70" t="s">
        <v>55</v>
      </c>
    </row>
    <row r="53" spans="9:9" x14ac:dyDescent="0.25">
      <c r="I53" s="71"/>
    </row>
    <row r="54" spans="9:9" x14ac:dyDescent="0.25">
      <c r="I54" s="71"/>
    </row>
    <row r="55" spans="9:9" x14ac:dyDescent="0.25">
      <c r="I55" s="71"/>
    </row>
    <row r="56" spans="9:9" x14ac:dyDescent="0.25">
      <c r="I56" s="27"/>
    </row>
    <row r="57" spans="9:9" x14ac:dyDescent="0.25">
      <c r="I57" s="28" t="s">
        <v>59</v>
      </c>
    </row>
    <row r="58" spans="9:9" x14ac:dyDescent="0.25">
      <c r="I58" s="70" t="s">
        <v>45</v>
      </c>
    </row>
    <row r="59" spans="9:9" x14ac:dyDescent="0.25">
      <c r="I59" s="71"/>
    </row>
    <row r="60" spans="9:9" ht="15.75" thickBot="1" x14ac:dyDescent="0.3">
      <c r="I60" s="72"/>
    </row>
  </sheetData>
  <sheetProtection sheet="1" objects="1" scenarios="1" selectLockedCells="1"/>
  <mergeCells count="25">
    <mergeCell ref="I6:I11"/>
    <mergeCell ref="I23:I24"/>
    <mergeCell ref="I27:I29"/>
    <mergeCell ref="D14:E14"/>
    <mergeCell ref="F14:G14"/>
    <mergeCell ref="I14:I15"/>
    <mergeCell ref="I18:I20"/>
    <mergeCell ref="I58:I60"/>
    <mergeCell ref="I43:I49"/>
    <mergeCell ref="I32:I40"/>
    <mergeCell ref="I52:I55"/>
    <mergeCell ref="B5:C5"/>
    <mergeCell ref="D5:G5"/>
    <mergeCell ref="B6:C6"/>
    <mergeCell ref="D6:G6"/>
    <mergeCell ref="B7:C7"/>
    <mergeCell ref="D7:G7"/>
    <mergeCell ref="B11:C11"/>
    <mergeCell ref="D11:G11"/>
    <mergeCell ref="B8:C8"/>
    <mergeCell ref="D8:G8"/>
    <mergeCell ref="B9:C9"/>
    <mergeCell ref="D9:G9"/>
    <mergeCell ref="B10:C10"/>
    <mergeCell ref="D10:G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3"/>
  <sheetViews>
    <sheetView showGridLines="0" showRowColHeaders="0" workbookViewId="0">
      <selection activeCell="D5" sqref="D5:G5"/>
    </sheetView>
  </sheetViews>
  <sheetFormatPr defaultRowHeight="15" x14ac:dyDescent="0.25"/>
  <cols>
    <col min="1" max="1" width="4.28515625" customWidth="1"/>
    <col min="2" max="2" width="3.7109375" customWidth="1"/>
    <col min="3" max="3" width="29.7109375" customWidth="1"/>
    <col min="4" max="4" width="10.42578125" customWidth="1"/>
    <col min="5" max="5" width="8.140625" bestFit="1" customWidth="1"/>
    <col min="6" max="6" width="8.85546875" customWidth="1"/>
    <col min="7" max="7" width="7.42578125" customWidth="1"/>
    <col min="13" max="13" width="9.140625" customWidth="1"/>
  </cols>
  <sheetData>
    <row r="1" spans="2:18" ht="15.75" customHeight="1" x14ac:dyDescent="0.25">
      <c r="B1" s="52"/>
      <c r="C1" s="52"/>
      <c r="D1" s="52"/>
      <c r="E1" s="52"/>
      <c r="F1" s="52"/>
      <c r="G1" s="52"/>
      <c r="I1" s="79" t="s">
        <v>70</v>
      </c>
      <c r="J1" s="79"/>
      <c r="K1" s="79"/>
      <c r="L1" s="79"/>
      <c r="M1" s="79"/>
      <c r="N1" s="79"/>
      <c r="O1" s="79"/>
      <c r="P1" s="79"/>
      <c r="Q1" s="79"/>
      <c r="R1" s="79"/>
    </row>
    <row r="2" spans="2:18" ht="15.75" customHeight="1" x14ac:dyDescent="0.25">
      <c r="B2" s="52"/>
      <c r="C2" s="52"/>
      <c r="D2" s="52"/>
      <c r="E2" s="52"/>
      <c r="F2" s="52"/>
      <c r="G2" s="52"/>
    </row>
    <row r="3" spans="2:18" ht="18.75" customHeight="1" x14ac:dyDescent="0.25">
      <c r="B3" s="52"/>
      <c r="C3" s="52"/>
      <c r="D3" s="52"/>
      <c r="E3" s="52"/>
      <c r="F3" s="52"/>
      <c r="G3" s="52"/>
    </row>
    <row r="4" spans="2:18" ht="15.75" thickBot="1" x14ac:dyDescent="0.3">
      <c r="B4" s="52"/>
      <c r="C4" s="52"/>
      <c r="D4" s="52"/>
      <c r="E4" s="52"/>
      <c r="F4" s="52"/>
      <c r="G4" s="52"/>
    </row>
    <row r="5" spans="2:18" x14ac:dyDescent="0.25">
      <c r="B5" s="60" t="s">
        <v>63</v>
      </c>
      <c r="C5" s="61"/>
      <c r="D5" s="53"/>
      <c r="E5" s="54"/>
      <c r="F5" s="54"/>
      <c r="G5" s="55"/>
    </row>
    <row r="6" spans="2:18" x14ac:dyDescent="0.25">
      <c r="B6" s="58" t="s">
        <v>64</v>
      </c>
      <c r="C6" s="59"/>
      <c r="D6" s="64"/>
      <c r="E6" s="65"/>
      <c r="F6" s="65"/>
      <c r="G6" s="66"/>
    </row>
    <row r="7" spans="2:18" x14ac:dyDescent="0.25">
      <c r="B7" s="58" t="s">
        <v>65</v>
      </c>
      <c r="C7" s="59"/>
      <c r="D7" s="64"/>
      <c r="E7" s="65"/>
      <c r="F7" s="65"/>
      <c r="G7" s="66"/>
    </row>
    <row r="8" spans="2:18" x14ac:dyDescent="0.25">
      <c r="B8" s="58" t="s">
        <v>66</v>
      </c>
      <c r="C8" s="59"/>
      <c r="D8" s="64"/>
      <c r="E8" s="65"/>
      <c r="F8" s="65"/>
      <c r="G8" s="66"/>
    </row>
    <row r="9" spans="2:18" x14ac:dyDescent="0.25">
      <c r="B9" s="58" t="s">
        <v>68</v>
      </c>
      <c r="C9" s="59"/>
      <c r="D9" s="64"/>
      <c r="E9" s="65"/>
      <c r="F9" s="65"/>
      <c r="G9" s="66"/>
    </row>
    <row r="10" spans="2:18" x14ac:dyDescent="0.25">
      <c r="B10" s="58" t="s">
        <v>67</v>
      </c>
      <c r="C10" s="59"/>
      <c r="D10" s="64"/>
      <c r="E10" s="65"/>
      <c r="F10" s="65"/>
      <c r="G10" s="66"/>
    </row>
    <row r="11" spans="2:18" ht="15.75" thickBot="1" x14ac:dyDescent="0.3">
      <c r="B11" s="56" t="s">
        <v>69</v>
      </c>
      <c r="C11" s="57"/>
      <c r="D11" s="67"/>
      <c r="E11" s="68"/>
      <c r="F11" s="68"/>
      <c r="G11" s="69"/>
    </row>
    <row r="13" spans="2:18" ht="15.75" thickBot="1" x14ac:dyDescent="0.3"/>
    <row r="14" spans="2:18" ht="15.75" thickBot="1" x14ac:dyDescent="0.3">
      <c r="B14" s="80" t="s">
        <v>36</v>
      </c>
      <c r="C14" s="81"/>
      <c r="D14" s="81"/>
      <c r="E14" s="81"/>
      <c r="F14" s="81"/>
      <c r="G14" s="82"/>
    </row>
    <row r="15" spans="2:18" ht="15.75" thickBot="1" x14ac:dyDescent="0.3"/>
    <row r="16" spans="2:18" ht="19.5" thickBot="1" x14ac:dyDescent="0.35">
      <c r="B16" s="10" t="s">
        <v>12</v>
      </c>
      <c r="C16" s="21" t="s">
        <v>5</v>
      </c>
      <c r="D16" s="77" t="s">
        <v>7</v>
      </c>
      <c r="E16" s="78"/>
      <c r="F16" s="62" t="s">
        <v>8</v>
      </c>
      <c r="G16" s="73"/>
    </row>
    <row r="17" spans="2:7" x14ac:dyDescent="0.25">
      <c r="B17" s="18">
        <v>1</v>
      </c>
      <c r="C17" s="22" t="s">
        <v>26</v>
      </c>
      <c r="D17" s="39"/>
      <c r="E17" s="33" t="s">
        <v>9</v>
      </c>
      <c r="F17" s="16">
        <f>D17*2.54</f>
        <v>0</v>
      </c>
      <c r="G17" s="7" t="s">
        <v>2</v>
      </c>
    </row>
    <row r="18" spans="2:7" x14ac:dyDescent="0.25">
      <c r="B18" s="19">
        <v>2</v>
      </c>
      <c r="C18" s="23" t="s">
        <v>27</v>
      </c>
      <c r="D18" s="40"/>
      <c r="E18" s="34" t="s">
        <v>9</v>
      </c>
      <c r="F18" s="16">
        <f t="shared" ref="F18:F21" si="0">D18*2.54</f>
        <v>0</v>
      </c>
      <c r="G18" s="8" t="s">
        <v>2</v>
      </c>
    </row>
    <row r="19" spans="2:7" x14ac:dyDescent="0.25">
      <c r="B19" s="19">
        <v>3</v>
      </c>
      <c r="C19" s="23" t="s">
        <v>28</v>
      </c>
      <c r="D19" s="40"/>
      <c r="E19" s="34" t="s">
        <v>9</v>
      </c>
      <c r="F19" s="16">
        <f t="shared" si="0"/>
        <v>0</v>
      </c>
      <c r="G19" s="8" t="s">
        <v>2</v>
      </c>
    </row>
    <row r="20" spans="2:7" x14ac:dyDescent="0.25">
      <c r="B20" s="19">
        <v>4</v>
      </c>
      <c r="C20" s="23" t="s">
        <v>29</v>
      </c>
      <c r="D20" s="40"/>
      <c r="E20" s="34" t="s">
        <v>9</v>
      </c>
      <c r="F20" s="16">
        <f t="shared" si="0"/>
        <v>0</v>
      </c>
      <c r="G20" s="8" t="s">
        <v>2</v>
      </c>
    </row>
    <row r="21" spans="2:7" ht="15.75" thickBot="1" x14ac:dyDescent="0.3">
      <c r="B21" s="20">
        <v>5</v>
      </c>
      <c r="C21" s="24" t="s">
        <v>30</v>
      </c>
      <c r="D21" s="39"/>
      <c r="E21" s="35" t="s">
        <v>9</v>
      </c>
      <c r="F21" s="36">
        <f t="shared" si="0"/>
        <v>0</v>
      </c>
      <c r="G21" s="9" t="s">
        <v>2</v>
      </c>
    </row>
    <row r="23" spans="2:7" ht="15.75" thickBot="1" x14ac:dyDescent="0.3"/>
    <row r="24" spans="2:7" ht="19.5" thickBot="1" x14ac:dyDescent="0.35">
      <c r="C24" s="1" t="s">
        <v>25</v>
      </c>
      <c r="D24" s="3">
        <f>D32*D33</f>
        <v>0</v>
      </c>
      <c r="E24" s="2" t="s">
        <v>10</v>
      </c>
    </row>
    <row r="29" spans="2:7" x14ac:dyDescent="0.25">
      <c r="C29" s="30" t="s">
        <v>15</v>
      </c>
      <c r="D29" s="30" t="s">
        <v>17</v>
      </c>
      <c r="E29" s="30" t="s">
        <v>18</v>
      </c>
    </row>
    <row r="30" spans="2:7" x14ac:dyDescent="0.25">
      <c r="C30" s="4" t="s">
        <v>33</v>
      </c>
      <c r="D30" s="4">
        <f>(F21-F17)/2*F18</f>
        <v>0</v>
      </c>
      <c r="E30" s="5" t="s">
        <v>32</v>
      </c>
    </row>
    <row r="31" spans="2:7" x14ac:dyDescent="0.25">
      <c r="C31" s="4" t="s">
        <v>31</v>
      </c>
      <c r="D31" s="4">
        <f>F19*F20/2</f>
        <v>0</v>
      </c>
      <c r="E31" s="5" t="s">
        <v>32</v>
      </c>
    </row>
    <row r="32" spans="2:7" x14ac:dyDescent="0.25">
      <c r="C32" s="4" t="s">
        <v>34</v>
      </c>
      <c r="D32" s="4">
        <f>D30+D31</f>
        <v>0</v>
      </c>
      <c r="E32" s="5" t="s">
        <v>32</v>
      </c>
    </row>
    <row r="33" spans="3:5" x14ac:dyDescent="0.25">
      <c r="C33" s="4" t="s">
        <v>62</v>
      </c>
      <c r="D33" s="4">
        <f>(F21+F17)/2*PI()</f>
        <v>0</v>
      </c>
      <c r="E33" s="5" t="s">
        <v>2</v>
      </c>
    </row>
  </sheetData>
  <sheetProtection sheet="1" objects="1" scenarios="1" selectLockedCells="1"/>
  <mergeCells count="18">
    <mergeCell ref="B10:C10"/>
    <mergeCell ref="D10:G10"/>
    <mergeCell ref="B11:C11"/>
    <mergeCell ref="D11:G11"/>
    <mergeCell ref="I1:R1"/>
    <mergeCell ref="D16:E16"/>
    <mergeCell ref="F16:G16"/>
    <mergeCell ref="B14:G14"/>
    <mergeCell ref="B5:C5"/>
    <mergeCell ref="D5:G5"/>
    <mergeCell ref="B6:C6"/>
    <mergeCell ref="D6:G6"/>
    <mergeCell ref="B7:C7"/>
    <mergeCell ref="D7:G7"/>
    <mergeCell ref="B8:C8"/>
    <mergeCell ref="D8:G8"/>
    <mergeCell ref="B9:C9"/>
    <mergeCell ref="D9:G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CR by Specified Piston Dome CC</vt:lpstr>
      <vt:lpstr>CR by Measuring Piston Dome CC</vt:lpstr>
      <vt:lpstr>Piston Crevice Volume Worksheet</vt:lpstr>
      <vt:lpstr>'CR by Measuring Piston Dome CC'!Print_Area</vt:lpstr>
      <vt:lpstr>'CR by Specified Piston Dome CC'!Print_Area</vt:lpstr>
      <vt:lpstr>'Piston Crevice Volume Worksheet'!Print_Area</vt:lpstr>
    </vt:vector>
  </TitlesOfParts>
  <Company>GM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Kohler</dc:creator>
  <cp:lastModifiedBy>Jason Kohler</cp:lastModifiedBy>
  <cp:lastPrinted>2016-05-05T14:41:43Z</cp:lastPrinted>
  <dcterms:created xsi:type="dcterms:W3CDTF">2016-01-28T20:26:41Z</dcterms:created>
  <dcterms:modified xsi:type="dcterms:W3CDTF">2016-05-05T14:41:47Z</dcterms:modified>
</cp:coreProperties>
</file>